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3256" windowHeight="12276"/>
  </bookViews>
  <sheets>
    <sheet name="附卷清单" sheetId="1" r:id="rId1"/>
  </sheets>
  <calcPr calcId="125725"/>
</workbook>
</file>

<file path=xl/calcChain.xml><?xml version="1.0" encoding="utf-8"?>
<calcChain xmlns="http://schemas.openxmlformats.org/spreadsheetml/2006/main">
  <c r="W8" i="1"/>
  <c r="W4"/>
  <c r="W5"/>
  <c r="W6"/>
  <c r="W7"/>
  <c r="W3"/>
  <c r="V8"/>
  <c r="V4"/>
  <c r="V5"/>
  <c r="V6"/>
  <c r="V7"/>
  <c r="V3"/>
  <c r="U8"/>
  <c r="U4"/>
  <c r="U5"/>
  <c r="U6"/>
  <c r="U7"/>
  <c r="U3"/>
  <c r="S3"/>
  <c r="R4"/>
  <c r="R5"/>
  <c r="R6"/>
  <c r="R7"/>
  <c r="R3"/>
  <c r="Q4"/>
  <c r="Q5"/>
  <c r="S5" s="1"/>
  <c r="T5" s="1"/>
  <c r="X5" s="1"/>
  <c r="Q6"/>
  <c r="S6" s="1"/>
  <c r="Q7"/>
  <c r="Q3"/>
  <c r="K8"/>
  <c r="J8"/>
  <c r="L8"/>
  <c r="G8"/>
  <c r="F8"/>
  <c r="S7" l="1"/>
  <c r="T7" s="1"/>
  <c r="X7" s="1"/>
  <c r="T4"/>
  <c r="X4" s="1"/>
  <c r="S4"/>
  <c r="S8"/>
  <c r="T6"/>
  <c r="X6" s="1"/>
  <c r="Q8"/>
  <c r="T3"/>
  <c r="X3" s="1"/>
  <c r="R8"/>
  <c r="X8" l="1"/>
  <c r="T8"/>
</calcChain>
</file>

<file path=xl/sharedStrings.xml><?xml version="1.0" encoding="utf-8"?>
<sst xmlns="http://schemas.openxmlformats.org/spreadsheetml/2006/main" count="36" uniqueCount="32">
  <si>
    <t>序号</t>
    <phoneticPr fontId="1" type="noConversion"/>
  </si>
  <si>
    <t>报关单号</t>
    <phoneticPr fontId="1" type="noConversion"/>
  </si>
  <si>
    <t>申报日期</t>
    <phoneticPr fontId="1" type="noConversion"/>
  </si>
  <si>
    <t>申报品名</t>
    <phoneticPr fontId="1" type="noConversion"/>
  </si>
  <si>
    <t>完税价格</t>
    <phoneticPr fontId="1" type="noConversion"/>
  </si>
  <si>
    <t>应缴税款</t>
    <phoneticPr fontId="1" type="noConversion"/>
  </si>
  <si>
    <t>漏缴税款</t>
    <phoneticPr fontId="1" type="noConversion"/>
  </si>
  <si>
    <t>申报总价</t>
    <phoneticPr fontId="1" type="noConversion"/>
  </si>
  <si>
    <t>合计</t>
    <phoneticPr fontId="1" type="noConversion"/>
  </si>
  <si>
    <t>汇率</t>
    <phoneticPr fontId="1" type="noConversion"/>
  </si>
  <si>
    <t>申报数量（KG）</t>
    <phoneticPr fontId="1" type="noConversion"/>
  </si>
  <si>
    <t>申报商品编号</t>
    <phoneticPr fontId="1" type="noConversion"/>
  </si>
  <si>
    <t>关税税率</t>
    <phoneticPr fontId="1" type="noConversion"/>
  </si>
  <si>
    <t>已缴关税</t>
    <phoneticPr fontId="1" type="noConversion"/>
  </si>
  <si>
    <t>已缴增值税</t>
    <phoneticPr fontId="1" type="noConversion"/>
  </si>
  <si>
    <t>实际商品编号</t>
    <phoneticPr fontId="1" type="noConversion"/>
  </si>
  <si>
    <t>应缴关税</t>
    <phoneticPr fontId="1" type="noConversion"/>
  </si>
  <si>
    <t>应缴增值税</t>
    <phoneticPr fontId="1" type="noConversion"/>
  </si>
  <si>
    <t>附件：上海泰宝金属制品有限公司违规一览表</t>
    <phoneticPr fontId="1" type="noConversion"/>
  </si>
  <si>
    <t>220120191000157199</t>
    <phoneticPr fontId="1" type="noConversion"/>
  </si>
  <si>
    <t>不锈钢方锭</t>
    <phoneticPr fontId="1" type="noConversion"/>
  </si>
  <si>
    <t>220120191000293899</t>
    <phoneticPr fontId="1" type="noConversion"/>
  </si>
  <si>
    <t>220120191000456016</t>
    <phoneticPr fontId="1" type="noConversion"/>
  </si>
  <si>
    <t>220120191000551511</t>
    <phoneticPr fontId="1" type="noConversion"/>
  </si>
  <si>
    <t>220120201000259360</t>
    <phoneticPr fontId="1" type="noConversion"/>
  </si>
  <si>
    <t>不锈钢条杆（矩形方锭）</t>
    <phoneticPr fontId="1" type="noConversion"/>
  </si>
  <si>
    <t>反倾销税税率</t>
    <phoneticPr fontId="1" type="noConversion"/>
  </si>
  <si>
    <t>增值税税率</t>
    <phoneticPr fontId="1" type="noConversion"/>
  </si>
  <si>
    <t>应缴反倾销税</t>
    <phoneticPr fontId="1" type="noConversion"/>
  </si>
  <si>
    <t>漏缴关税</t>
    <phoneticPr fontId="1" type="noConversion"/>
  </si>
  <si>
    <t>漏缴反倾销税</t>
    <phoneticPr fontId="1" type="noConversion"/>
  </si>
  <si>
    <t>漏缴增值税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</si>
</sst>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9" fontId="2" fillId="0" borderId="1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workbookViewId="0">
      <selection activeCell="M15" sqref="M15"/>
    </sheetView>
  </sheetViews>
  <sheetFormatPr defaultColWidth="9" defaultRowHeight="10.8"/>
  <cols>
    <col min="1" max="1" width="4" style="1" customWidth="1"/>
    <col min="2" max="2" width="10.109375" style="7" customWidth="1"/>
    <col min="3" max="3" width="10" style="1" customWidth="1"/>
    <col min="4" max="4" width="6.33203125" style="9" customWidth="1"/>
    <col min="5" max="5" width="7.33203125" style="1" customWidth="1"/>
    <col min="6" max="6" width="6.44140625" style="1" customWidth="1"/>
    <col min="7" max="7" width="8.109375" style="9" customWidth="1"/>
    <col min="8" max="8" width="9.44140625" style="9" customWidth="1"/>
    <col min="9" max="9" width="4.6640625" style="9" customWidth="1"/>
    <col min="10" max="10" width="9" style="9" customWidth="1"/>
    <col min="11" max="11" width="9.33203125" style="9" customWidth="1"/>
    <col min="12" max="12" width="7.33203125" style="1" customWidth="1"/>
    <col min="13" max="13" width="11.109375" style="1" customWidth="1"/>
    <col min="14" max="14" width="4.77734375" style="1" customWidth="1"/>
    <col min="15" max="15" width="5.21875" style="1" customWidth="1"/>
    <col min="16" max="16" width="5.109375" style="1" customWidth="1"/>
    <col min="17" max="17" width="8.77734375" style="1" hidden="1" customWidth="1"/>
    <col min="18" max="18" width="9.88671875" style="1" hidden="1" customWidth="1"/>
    <col min="19" max="19" width="9.21875" style="1" hidden="1" customWidth="1"/>
    <col min="20" max="20" width="10.21875" style="1" customWidth="1"/>
    <col min="21" max="21" width="8.21875" style="1" hidden="1" customWidth="1"/>
    <col min="22" max="22" width="9.6640625" style="1" hidden="1" customWidth="1"/>
    <col min="23" max="23" width="8.77734375" style="1" hidden="1" customWidth="1"/>
    <col min="24" max="24" width="10" style="1" customWidth="1"/>
    <col min="25" max="16384" width="9" style="1"/>
  </cols>
  <sheetData>
    <row r="1" spans="1:24" ht="25.2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6" customFormat="1" ht="32.4">
      <c r="A2" s="2" t="s">
        <v>0</v>
      </c>
      <c r="B2" s="3" t="s">
        <v>1</v>
      </c>
      <c r="C2" s="2" t="s">
        <v>2</v>
      </c>
      <c r="D2" s="2" t="s">
        <v>9</v>
      </c>
      <c r="E2" s="2" t="s">
        <v>3</v>
      </c>
      <c r="F2" s="2" t="s">
        <v>10</v>
      </c>
      <c r="G2" s="2" t="s">
        <v>7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4</v>
      </c>
      <c r="M2" s="2" t="s">
        <v>15</v>
      </c>
      <c r="N2" s="2" t="s">
        <v>12</v>
      </c>
      <c r="O2" s="2" t="s">
        <v>27</v>
      </c>
      <c r="P2" s="2" t="s">
        <v>26</v>
      </c>
      <c r="Q2" s="2" t="s">
        <v>16</v>
      </c>
      <c r="R2" s="2" t="s">
        <v>28</v>
      </c>
      <c r="S2" s="2" t="s">
        <v>17</v>
      </c>
      <c r="T2" s="2" t="s">
        <v>5</v>
      </c>
      <c r="U2" s="2" t="s">
        <v>29</v>
      </c>
      <c r="V2" s="2" t="s">
        <v>30</v>
      </c>
      <c r="W2" s="2" t="s">
        <v>31</v>
      </c>
      <c r="X2" s="2" t="s">
        <v>6</v>
      </c>
    </row>
    <row r="3" spans="1:24" ht="21.6">
      <c r="A3" s="4">
        <v>1</v>
      </c>
      <c r="B3" s="3" t="s">
        <v>19</v>
      </c>
      <c r="C3" s="5">
        <v>43567</v>
      </c>
      <c r="D3" s="4">
        <v>7.617</v>
      </c>
      <c r="E3" s="2" t="s">
        <v>20</v>
      </c>
      <c r="F3" s="4">
        <v>53270</v>
      </c>
      <c r="G3" s="4">
        <v>210416.5</v>
      </c>
      <c r="H3" s="4">
        <v>7218100000</v>
      </c>
      <c r="I3" s="8">
        <v>0.02</v>
      </c>
      <c r="J3" s="4">
        <v>32054.84</v>
      </c>
      <c r="K3" s="4">
        <v>212523.59</v>
      </c>
      <c r="L3" s="4">
        <v>1602742</v>
      </c>
      <c r="M3" s="4">
        <v>7218910000</v>
      </c>
      <c r="N3" s="8">
        <v>0.02</v>
      </c>
      <c r="O3" s="8">
        <v>0.13</v>
      </c>
      <c r="P3" s="8">
        <v>0.43</v>
      </c>
      <c r="Q3" s="4">
        <f>ROUND(L3*N3,2)</f>
        <v>32054.84</v>
      </c>
      <c r="R3" s="4">
        <f>ROUND(L3*P3,2)</f>
        <v>689179.06</v>
      </c>
      <c r="S3" s="4">
        <f>ROUND((L3+Q3+R3)*O3,2)</f>
        <v>302116.87</v>
      </c>
      <c r="T3" s="2">
        <f>Q3+R3+S3</f>
        <v>1023350.77</v>
      </c>
      <c r="U3" s="2">
        <f>Q3-J3</f>
        <v>0</v>
      </c>
      <c r="V3" s="2">
        <f>R3</f>
        <v>689179.06</v>
      </c>
      <c r="W3" s="2">
        <f>S3-K3</f>
        <v>89593.279999999999</v>
      </c>
      <c r="X3" s="2">
        <f>T3-J3-K3</f>
        <v>778772.34000000008</v>
      </c>
    </row>
    <row r="4" spans="1:24" ht="21.6">
      <c r="A4" s="4">
        <v>2</v>
      </c>
      <c r="B4" s="3" t="s">
        <v>21</v>
      </c>
      <c r="C4" s="5">
        <v>43649</v>
      </c>
      <c r="D4" s="4">
        <v>7.7304000000000004</v>
      </c>
      <c r="E4" s="2" t="s">
        <v>20</v>
      </c>
      <c r="F4" s="4">
        <v>4090</v>
      </c>
      <c r="G4" s="4">
        <v>36810</v>
      </c>
      <c r="H4" s="4">
        <v>7218100000</v>
      </c>
      <c r="I4" s="8">
        <v>0.02</v>
      </c>
      <c r="J4" s="4">
        <v>5691.12</v>
      </c>
      <c r="K4" s="4">
        <v>37732.129999999997</v>
      </c>
      <c r="L4" s="4">
        <v>284556</v>
      </c>
      <c r="M4" s="4">
        <v>7218910000</v>
      </c>
      <c r="N4" s="8">
        <v>0.02</v>
      </c>
      <c r="O4" s="8">
        <v>0.13</v>
      </c>
      <c r="P4" s="8">
        <v>0.43</v>
      </c>
      <c r="Q4" s="4">
        <f t="shared" ref="Q4:Q7" si="0">ROUND(L4*N4,2)</f>
        <v>5691.12</v>
      </c>
      <c r="R4" s="4">
        <f t="shared" ref="R4:R7" si="1">ROUND(L4*P4,2)</f>
        <v>122359.08</v>
      </c>
      <c r="S4" s="4">
        <f t="shared" ref="S4:S7" si="2">ROUND((L4+Q4+R4)*O4,2)</f>
        <v>53638.81</v>
      </c>
      <c r="T4" s="2">
        <f t="shared" ref="T4:T7" si="3">Q4+R4+S4</f>
        <v>181689.01</v>
      </c>
      <c r="U4" s="2">
        <f t="shared" ref="U4:U7" si="4">Q4-J4</f>
        <v>0</v>
      </c>
      <c r="V4" s="2">
        <f t="shared" ref="V4:V7" si="5">R4</f>
        <v>122359.08</v>
      </c>
      <c r="W4" s="2">
        <f t="shared" ref="W4:W7" si="6">S4-K4</f>
        <v>15906.68</v>
      </c>
      <c r="X4" s="2">
        <f t="shared" ref="X4:X7" si="7">T4-J4-K4</f>
        <v>138265.76</v>
      </c>
    </row>
    <row r="5" spans="1:24" s="6" customFormat="1" ht="21.6">
      <c r="A5" s="4">
        <v>3</v>
      </c>
      <c r="B5" s="3" t="s">
        <v>22</v>
      </c>
      <c r="C5" s="5">
        <v>43752</v>
      </c>
      <c r="D5" s="4">
        <v>7.8311999999999999</v>
      </c>
      <c r="E5" s="2" t="s">
        <v>20</v>
      </c>
      <c r="F5" s="4">
        <v>22550</v>
      </c>
      <c r="G5" s="4">
        <v>67650</v>
      </c>
      <c r="H5" s="4">
        <v>7218100000</v>
      </c>
      <c r="I5" s="8">
        <v>0.02</v>
      </c>
      <c r="J5" s="4">
        <v>10595.62</v>
      </c>
      <c r="K5" s="4">
        <v>70248.960000000006</v>
      </c>
      <c r="L5" s="4">
        <v>529781</v>
      </c>
      <c r="M5" s="4">
        <v>7218910000</v>
      </c>
      <c r="N5" s="8">
        <v>0.02</v>
      </c>
      <c r="O5" s="8">
        <v>0.13</v>
      </c>
      <c r="P5" s="8">
        <v>0.43</v>
      </c>
      <c r="Q5" s="4">
        <f t="shared" si="0"/>
        <v>10595.62</v>
      </c>
      <c r="R5" s="4">
        <f t="shared" si="1"/>
        <v>227805.83</v>
      </c>
      <c r="S5" s="4">
        <f t="shared" si="2"/>
        <v>99863.72</v>
      </c>
      <c r="T5" s="2">
        <f t="shared" si="3"/>
        <v>338265.17</v>
      </c>
      <c r="U5" s="2">
        <f t="shared" si="4"/>
        <v>0</v>
      </c>
      <c r="V5" s="2">
        <f t="shared" si="5"/>
        <v>227805.83</v>
      </c>
      <c r="W5" s="2">
        <f t="shared" si="6"/>
        <v>29614.759999999995</v>
      </c>
      <c r="X5" s="2">
        <f t="shared" si="7"/>
        <v>257420.58999999997</v>
      </c>
    </row>
    <row r="6" spans="1:24" ht="21.6">
      <c r="A6" s="4">
        <v>4</v>
      </c>
      <c r="B6" s="3" t="s">
        <v>23</v>
      </c>
      <c r="C6" s="5">
        <v>43808</v>
      </c>
      <c r="D6" s="4">
        <v>7.7667000000000002</v>
      </c>
      <c r="E6" s="2" t="s">
        <v>20</v>
      </c>
      <c r="F6" s="4">
        <v>21200</v>
      </c>
      <c r="G6" s="4">
        <v>78440</v>
      </c>
      <c r="H6" s="4">
        <v>7218100000</v>
      </c>
      <c r="I6" s="8">
        <v>0.02</v>
      </c>
      <c r="J6" s="4">
        <v>12184.4</v>
      </c>
      <c r="K6" s="4">
        <v>80782.570000000007</v>
      </c>
      <c r="L6" s="4">
        <v>609220</v>
      </c>
      <c r="M6" s="4">
        <v>7218910000</v>
      </c>
      <c r="N6" s="8">
        <v>0.02</v>
      </c>
      <c r="O6" s="8">
        <v>0.13</v>
      </c>
      <c r="P6" s="8">
        <v>0.43</v>
      </c>
      <c r="Q6" s="4">
        <f t="shared" si="0"/>
        <v>12184.4</v>
      </c>
      <c r="R6" s="4">
        <f t="shared" si="1"/>
        <v>261964.6</v>
      </c>
      <c r="S6" s="4">
        <f t="shared" si="2"/>
        <v>114837.97</v>
      </c>
      <c r="T6" s="2">
        <f t="shared" si="3"/>
        <v>388986.97</v>
      </c>
      <c r="U6" s="2">
        <f t="shared" si="4"/>
        <v>0</v>
      </c>
      <c r="V6" s="2">
        <f t="shared" si="5"/>
        <v>261964.6</v>
      </c>
      <c r="W6" s="2">
        <f t="shared" si="6"/>
        <v>34055.399999999994</v>
      </c>
      <c r="X6" s="2">
        <f t="shared" si="7"/>
        <v>296019.99999999994</v>
      </c>
    </row>
    <row r="7" spans="1:24" ht="32.4">
      <c r="A7" s="4">
        <v>5</v>
      </c>
      <c r="B7" s="3" t="s">
        <v>24</v>
      </c>
      <c r="C7" s="5">
        <v>44014</v>
      </c>
      <c r="D7" s="4">
        <v>7.9836</v>
      </c>
      <c r="E7" s="2" t="s">
        <v>25</v>
      </c>
      <c r="F7" s="4">
        <v>46540</v>
      </c>
      <c r="G7" s="4">
        <v>118677</v>
      </c>
      <c r="H7" s="4">
        <v>7222300000</v>
      </c>
      <c r="I7" s="8">
        <v>0.06</v>
      </c>
      <c r="J7" s="4">
        <v>56848.2</v>
      </c>
      <c r="K7" s="4">
        <v>130561.37</v>
      </c>
      <c r="L7" s="4">
        <v>947470</v>
      </c>
      <c r="M7" s="4">
        <v>7218910000</v>
      </c>
      <c r="N7" s="8">
        <v>0.02</v>
      </c>
      <c r="O7" s="8">
        <v>0.13</v>
      </c>
      <c r="P7" s="8">
        <v>0.43</v>
      </c>
      <c r="Q7" s="4">
        <f t="shared" si="0"/>
        <v>18949.400000000001</v>
      </c>
      <c r="R7" s="4">
        <f t="shared" si="1"/>
        <v>407412.1</v>
      </c>
      <c r="S7" s="4">
        <f t="shared" si="2"/>
        <v>178598.1</v>
      </c>
      <c r="T7" s="2">
        <f t="shared" si="3"/>
        <v>604959.6</v>
      </c>
      <c r="U7" s="2">
        <f t="shared" si="4"/>
        <v>-37898.799999999996</v>
      </c>
      <c r="V7" s="2">
        <f t="shared" si="5"/>
        <v>407412.1</v>
      </c>
      <c r="W7" s="2">
        <f t="shared" si="6"/>
        <v>48036.73000000001</v>
      </c>
      <c r="X7" s="2">
        <f t="shared" si="7"/>
        <v>417550.03</v>
      </c>
    </row>
    <row r="8" spans="1:24" ht="20.399999999999999" customHeight="1">
      <c r="A8" s="10" t="s">
        <v>8</v>
      </c>
      <c r="B8" s="10"/>
      <c r="C8" s="10"/>
      <c r="D8" s="10"/>
      <c r="E8" s="10"/>
      <c r="F8" s="4">
        <f>SUM(F3:F7)</f>
        <v>147650</v>
      </c>
      <c r="G8" s="4">
        <f>SUM(G3:G7)</f>
        <v>511993.5</v>
      </c>
      <c r="H8" s="4"/>
      <c r="I8" s="4"/>
      <c r="J8" s="4">
        <f>SUM(J3:J7)</f>
        <v>117374.18</v>
      </c>
      <c r="K8" s="4">
        <f>SUM(K3:K7)</f>
        <v>531848.62</v>
      </c>
      <c r="L8" s="4">
        <f>SUM(L3:L7)</f>
        <v>3973769</v>
      </c>
      <c r="M8" s="4"/>
      <c r="N8" s="4"/>
      <c r="O8" s="4"/>
      <c r="P8" s="4"/>
      <c r="Q8" s="4">
        <f t="shared" ref="Q8:X8" si="8">SUM(Q3:Q7)</f>
        <v>79475.38</v>
      </c>
      <c r="R8" s="4">
        <f t="shared" si="8"/>
        <v>1708720.67</v>
      </c>
      <c r="S8" s="4">
        <f t="shared" si="8"/>
        <v>749055.47</v>
      </c>
      <c r="T8" s="4">
        <f t="shared" si="8"/>
        <v>2537251.52</v>
      </c>
      <c r="U8" s="4">
        <f t="shared" si="8"/>
        <v>-37898.799999999996</v>
      </c>
      <c r="V8" s="4">
        <f t="shared" si="8"/>
        <v>1708720.67</v>
      </c>
      <c r="W8" s="4">
        <f t="shared" si="8"/>
        <v>217206.84999999998</v>
      </c>
      <c r="X8" s="2">
        <f t="shared" si="8"/>
        <v>1888028.72</v>
      </c>
    </row>
    <row r="9" spans="1:24">
      <c r="D9" s="1"/>
      <c r="G9" s="1"/>
      <c r="H9" s="1"/>
      <c r="I9" s="1"/>
      <c r="J9" s="1"/>
      <c r="K9" s="1"/>
    </row>
  </sheetData>
  <sortState ref="A2:Q24">
    <sortCondition ref="B1"/>
  </sortState>
  <mergeCells count="2">
    <mergeCell ref="A8:E8"/>
    <mergeCell ref="A1:X1"/>
  </mergeCells>
  <phoneticPr fontId="1" type="noConversion"/>
  <pageMargins left="0.21" right="0.17" top="0.74803149606299213" bottom="0.74803149606299213" header="0.31496062992125984" footer="0.31496062992125984"/>
  <pageSetup paperSize="9" scale="7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附卷清单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jingjin</dc:creator>
  <cp:lastModifiedBy>hg</cp:lastModifiedBy>
  <cp:lastPrinted>2021-10-26T02:03:08Z</cp:lastPrinted>
  <dcterms:created xsi:type="dcterms:W3CDTF">2021-06-02T08:12:50Z</dcterms:created>
  <dcterms:modified xsi:type="dcterms:W3CDTF">2021-11-05T02:17:16Z</dcterms:modified>
</cp:coreProperties>
</file>