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<sst xmlns="http://schemas.openxmlformats.org/spreadsheetml/2006/main" count="160" uniqueCount="66">
  <si>
    <t>附件2                 2018年建筑防水卷材及制品产品质量监督抽查部分指标对标检验情况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</si>
  <si>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</si>
  <si>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</si>
  <si>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</si>
  <si>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</si>
  <si>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</si>
  <si>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</si>
  <si>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</si>
  <si>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拉伸强度常温（23℃）(纵向)</t>
  </si>
  <si>
    <t>拉伸强度常温（23℃）(横向)</t>
  </si>
  <si>
    <t>拉伸强度高温（60℃）(纵向)</t>
  </si>
  <si>
    <t>拉伸强度高温（60℃）(横向)</t>
  </si>
  <si>
    <t>标准值/MPa</t>
  </si>
  <si>
    <t>实测值/MPa</t>
  </si>
  <si>
    <t>实测值/标准值（%）</t>
  </si>
  <si>
    <t>高分子防水材料(片材)</t>
  </si>
  <si>
    <t>贵州力强科技发展有限公司</t>
  </si>
  <si>
    <t>遵义市绥阳县郑场镇卧龙村</t>
  </si>
  <si>
    <t>JS2 25.0m×3.0m×1.2mm</t>
  </si>
  <si>
    <t>——</t>
  </si>
  <si>
    <t>2018-06-01</t>
  </si>
  <si>
    <t>≥16</t>
  </si>
  <si>
    <t>≥6</t>
  </si>
  <si>
    <t>贵州腾际环保科技有限公司</t>
  </si>
  <si>
    <t>安顺市平坝区夏云工业园S2地块</t>
  </si>
  <si>
    <t>JS2 24.0m×3.0m×1.5mm</t>
  </si>
  <si>
    <t>贵州龙里蓝图新材料有限公司</t>
  </si>
  <si>
    <t>黔南州龙里县龙山镇大水塘</t>
  </si>
  <si>
    <t>JS2 25.5m×3.0m×1.5mm</t>
  </si>
  <si>
    <t>2017-10-15</t>
  </si>
  <si>
    <t>最大峰拉力(纵向)</t>
  </si>
  <si>
    <t>最大峰拉力(横向)</t>
  </si>
  <si>
    <t>最大峰时延伸率(纵向)</t>
  </si>
  <si>
    <t>最大峰时延伸率(横向)</t>
  </si>
  <si>
    <t>标准值/（N/50mm）</t>
  </si>
  <si>
    <t>实测值/（N/50mm）</t>
  </si>
  <si>
    <t>标准值/（%）</t>
  </si>
  <si>
    <t>实测值/（%）</t>
  </si>
  <si>
    <t>弹性体改性沥青防水卷材</t>
  </si>
  <si>
    <t>贵州省完达美防水材料有限责任公司</t>
  </si>
  <si>
    <t>黔东南州凯里市炉山镇至下司洛邦村</t>
  </si>
  <si>
    <t>SBS Ⅰ PY PE PE 3.0 10</t>
  </si>
  <si>
    <t>2018-05-10</t>
  </si>
  <si>
    <t>≥500</t>
  </si>
  <si>
    <t>≥30</t>
  </si>
  <si>
    <t>贵州圣元防水材料有限公司</t>
  </si>
  <si>
    <t>黔南州惠水县濛江街道长田工业园区C区</t>
  </si>
  <si>
    <t>SBS Ⅰ PY PE PE 3 10</t>
  </si>
  <si>
    <t>2018-04-12</t>
  </si>
  <si>
    <t>贵州永蓝伦晟防水科技有限公司</t>
  </si>
  <si>
    <t>黔南州长顺县白云山镇鼠场工业园区</t>
  </si>
  <si>
    <t>2018-03-22</t>
  </si>
  <si>
    <t>拉力(纵向)</t>
  </si>
  <si>
    <t>拉力(横向)</t>
  </si>
  <si>
    <t>最大拉力时延伸率(纵向)</t>
  </si>
  <si>
    <t>最大拉力时延伸率(横向)</t>
  </si>
  <si>
    <t>自粘聚合物改性防水卷材</t>
  </si>
  <si>
    <t>PY Ⅰ PE 3.0 10</t>
  </si>
  <si>
    <t>2018-05-03</t>
  </si>
  <si>
    <t>≥450</t>
  </si>
  <si>
    <t>自粘聚合物改性沥青防水卷材</t>
  </si>
  <si>
    <r>
      <t>黔南州惠水县</t>
    </r>
    <r>
      <rPr>
        <sz val="9"/>
        <color indexed="8"/>
        <rFont val="宋体"/>
        <family val="0"/>
      </rPr>
      <t>濛</t>
    </r>
    <r>
      <rPr>
        <sz val="9"/>
        <color indexed="8"/>
        <rFont val="方正仿宋简体"/>
        <family val="0"/>
      </rPr>
      <t>江街道长田工业园区C区</t>
    </r>
  </si>
  <si>
    <t>PY Ⅰ PE 3.0 20</t>
  </si>
  <si>
    <t>N Ⅰ PE 1.5 20</t>
  </si>
  <si>
    <t>≥150</t>
  </si>
  <si>
    <t>≥200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</si>
</sst>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sz val="11"/>
      <name val="方正仿宋简体"/>
      <family val="0"/>
    </font>
    <font>
      <b/>
      <sz val="18"/>
      <name val="方正仿宋简体"/>
      <family val="0"/>
    </font>
    <font>
      <b/>
      <sz val="12"/>
      <name val="方正仿宋简体"/>
      <family val="0"/>
    </font>
    <font>
      <sz val="9"/>
      <color indexed="8"/>
      <name val="方正小标宋简体"/>
      <family val="0"/>
    </font>
    <font>
      <sz val="9"/>
      <color indexed="8"/>
      <name val="方正仿宋简体"/>
      <family val="0"/>
    </font>
    <font>
      <sz val="10"/>
      <name val="宋体"/>
      <family val="0"/>
    </font>
    <font>
      <sz val="9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方正仿宋简体"/>
      <family val="0"/>
    </font>
    <font>
      <sz val="9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S16"/>
  <sheetViews>
    <sheetView tabSelected="1" workbookViewId="0" topLeftCell="A7">
      <selection activeCell="Q5" sqref="Q5"/>
    </sheetView>
  </sheetViews>
  <sheetFormatPr defaultColWidth="9.00390625" defaultRowHeight="15"/>
  <cols>
    <col min="1" max="1" width="4.140625" style="4" customWidth="1"/>
    <col min="2" max="2" width="6.8515625" style="5" customWidth="1"/>
    <col min="3" max="3" width="13.421875" style="4" customWidth="1"/>
    <col min="4" max="4" width="11.8515625" style="4" customWidth="1"/>
    <col min="5" max="5" width="6.7109375" style="5" customWidth="1"/>
    <col min="6" max="6" width="5.8515625" style="4" customWidth="1"/>
    <col min="7" max="7" width="11.57421875" style="4" customWidth="1"/>
    <col min="8" max="8" width="8.8515625" style="4" customWidth="1"/>
    <col min="9" max="10" width="8.7109375" style="6" customWidth="1"/>
    <col min="11" max="11" width="7.57421875" style="4" customWidth="1"/>
    <col min="12" max="12" width="7.7109375" style="4" customWidth="1"/>
    <col min="13" max="201" width="9.00390625" style="4" customWidth="1"/>
    <col min="202" max="16384" width="9.00390625" style="7" customWidth="1"/>
  </cols>
  <sheetData>
    <row r="1" spans="1:16" s="1" customFormat="1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9" s="1" customFormat="1" ht="27.75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17"/>
      <c r="J2" s="18"/>
      <c r="K2" s="11" t="s">
        <v>9</v>
      </c>
      <c r="L2" s="17"/>
      <c r="M2" s="18"/>
      <c r="N2" s="11" t="s">
        <v>10</v>
      </c>
      <c r="O2" s="17"/>
      <c r="P2" s="18"/>
      <c r="Q2" s="11" t="s">
        <v>11</v>
      </c>
      <c r="R2" s="17"/>
      <c r="S2" s="18"/>
    </row>
    <row r="3" spans="1:19" s="2" customFormat="1" ht="46.5" customHeight="1">
      <c r="A3" s="9"/>
      <c r="B3" s="10"/>
      <c r="C3" s="9"/>
      <c r="D3" s="9"/>
      <c r="E3" s="10"/>
      <c r="F3" s="9"/>
      <c r="G3" s="10"/>
      <c r="H3" s="12" t="s">
        <v>12</v>
      </c>
      <c r="I3" s="19" t="s">
        <v>13</v>
      </c>
      <c r="J3" s="20" t="s">
        <v>14</v>
      </c>
      <c r="K3" s="12" t="s">
        <v>12</v>
      </c>
      <c r="L3" s="19" t="s">
        <v>13</v>
      </c>
      <c r="M3" s="20" t="s">
        <v>14</v>
      </c>
      <c r="N3" s="12" t="s">
        <v>12</v>
      </c>
      <c r="O3" s="19" t="s">
        <v>13</v>
      </c>
      <c r="P3" s="20" t="s">
        <v>14</v>
      </c>
      <c r="Q3" s="12" t="s">
        <v>12</v>
      </c>
      <c r="R3" s="19" t="s">
        <v>13</v>
      </c>
      <c r="S3" s="20" t="s">
        <v>14</v>
      </c>
    </row>
    <row r="4" spans="1:201" s="3" customFormat="1" ht="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G4" s="14" t="s">
        <v>20</v>
      </c>
      <c r="H4" s="14" t="s">
        <v>21</v>
      </c>
      <c r="I4" s="14">
        <v>16.7</v>
      </c>
      <c r="J4" s="21">
        <f aca="true" t="shared" si="0" ref="J4:J6">I4/16</f>
        <v>1.04375</v>
      </c>
      <c r="K4" s="14" t="s">
        <v>21</v>
      </c>
      <c r="L4" s="14">
        <v>16.3</v>
      </c>
      <c r="M4" s="21">
        <f aca="true" t="shared" si="1" ref="M4:M6">L4/16</f>
        <v>1.01875</v>
      </c>
      <c r="N4" s="14" t="s">
        <v>22</v>
      </c>
      <c r="O4" s="14">
        <v>6.5</v>
      </c>
      <c r="P4" s="21">
        <f aca="true" t="shared" si="2" ref="P4:P6">O4/6</f>
        <v>1.0833333333333333</v>
      </c>
      <c r="Q4" s="14" t="s">
        <v>22</v>
      </c>
      <c r="R4" s="14">
        <v>6.4</v>
      </c>
      <c r="S4" s="21">
        <f aca="true" t="shared" si="3" ref="S4:S6">R4/6</f>
        <v>1.0666666666666667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</row>
    <row r="5" spans="1:201" s="3" customFormat="1" ht="75" customHeight="1">
      <c r="A5" s="13">
        <v>2</v>
      </c>
      <c r="B5" s="14" t="s">
        <v>15</v>
      </c>
      <c r="C5" s="14" t="s">
        <v>23</v>
      </c>
      <c r="D5" s="14" t="s">
        <v>24</v>
      </c>
      <c r="E5" s="14" t="s">
        <v>25</v>
      </c>
      <c r="F5" s="15" t="s">
        <v>19</v>
      </c>
      <c r="G5" s="14" t="s">
        <v>20</v>
      </c>
      <c r="H5" s="14" t="s">
        <v>21</v>
      </c>
      <c r="I5" s="14">
        <v>16.3</v>
      </c>
      <c r="J5" s="21">
        <f t="shared" si="0"/>
        <v>1.01875</v>
      </c>
      <c r="K5" s="14" t="s">
        <v>21</v>
      </c>
      <c r="L5" s="14">
        <v>16.1</v>
      </c>
      <c r="M5" s="21">
        <f t="shared" si="1"/>
        <v>1.00625</v>
      </c>
      <c r="N5" s="14" t="s">
        <v>22</v>
      </c>
      <c r="O5" s="14">
        <v>6.4</v>
      </c>
      <c r="P5" s="21">
        <f t="shared" si="2"/>
        <v>1.0666666666666667</v>
      </c>
      <c r="Q5" s="14" t="s">
        <v>22</v>
      </c>
      <c r="R5" s="14">
        <v>6.1</v>
      </c>
      <c r="S5" s="21">
        <f t="shared" si="3"/>
        <v>1.0166666666666666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</row>
    <row r="6" spans="1:19" ht="45">
      <c r="A6" s="13">
        <v>3</v>
      </c>
      <c r="B6" s="14" t="s">
        <v>15</v>
      </c>
      <c r="C6" s="14" t="s">
        <v>26</v>
      </c>
      <c r="D6" s="14" t="s">
        <v>27</v>
      </c>
      <c r="E6" s="14" t="s">
        <v>28</v>
      </c>
      <c r="F6" s="15" t="s">
        <v>19</v>
      </c>
      <c r="G6" s="14" t="s">
        <v>29</v>
      </c>
      <c r="H6" s="14" t="s">
        <v>21</v>
      </c>
      <c r="I6" s="14">
        <v>16.7</v>
      </c>
      <c r="J6" s="21">
        <f t="shared" si="0"/>
        <v>1.04375</v>
      </c>
      <c r="K6" s="14" t="s">
        <v>21</v>
      </c>
      <c r="L6" s="14">
        <v>16.4</v>
      </c>
      <c r="M6" s="21">
        <f t="shared" si="1"/>
        <v>1.025</v>
      </c>
      <c r="N6" s="14" t="s">
        <v>22</v>
      </c>
      <c r="O6" s="14">
        <v>6.5</v>
      </c>
      <c r="P6" s="21">
        <f t="shared" si="2"/>
        <v>1.0833333333333333</v>
      </c>
      <c r="Q6" s="14" t="s">
        <v>22</v>
      </c>
      <c r="R6" s="14">
        <v>6.3</v>
      </c>
      <c r="S6" s="21">
        <f t="shared" si="3"/>
        <v>1.05</v>
      </c>
    </row>
    <row r="7" spans="1:19" ht="13.5">
      <c r="A7" s="9" t="s">
        <v>1</v>
      </c>
      <c r="B7" s="10" t="s">
        <v>2</v>
      </c>
      <c r="C7" s="9" t="s">
        <v>3</v>
      </c>
      <c r="D7" s="9" t="s">
        <v>4</v>
      </c>
      <c r="E7" s="10" t="s">
        <v>5</v>
      </c>
      <c r="F7" s="9" t="s">
        <v>6</v>
      </c>
      <c r="G7" s="10" t="s">
        <v>7</v>
      </c>
      <c r="H7" s="11" t="s">
        <v>30</v>
      </c>
      <c r="I7" s="17"/>
      <c r="J7" s="18"/>
      <c r="K7" s="11" t="s">
        <v>31</v>
      </c>
      <c r="L7" s="17"/>
      <c r="M7" s="18"/>
      <c r="N7" s="11" t="s">
        <v>32</v>
      </c>
      <c r="O7" s="22"/>
      <c r="P7" s="18"/>
      <c r="Q7" s="11" t="s">
        <v>33</v>
      </c>
      <c r="R7" s="22"/>
      <c r="S7" s="18"/>
    </row>
    <row r="8" spans="1:19" ht="33.75">
      <c r="A8" s="9"/>
      <c r="B8" s="10"/>
      <c r="C8" s="9"/>
      <c r="D8" s="9"/>
      <c r="E8" s="10"/>
      <c r="F8" s="9"/>
      <c r="G8" s="10"/>
      <c r="H8" s="12" t="s">
        <v>34</v>
      </c>
      <c r="I8" s="19" t="s">
        <v>35</v>
      </c>
      <c r="J8" s="20" t="s">
        <v>14</v>
      </c>
      <c r="K8" s="12" t="s">
        <v>34</v>
      </c>
      <c r="L8" s="19" t="s">
        <v>35</v>
      </c>
      <c r="M8" s="20" t="s">
        <v>14</v>
      </c>
      <c r="N8" s="23" t="s">
        <v>36</v>
      </c>
      <c r="O8" s="24" t="s">
        <v>37</v>
      </c>
      <c r="P8" s="20" t="s">
        <v>14</v>
      </c>
      <c r="Q8" s="23" t="s">
        <v>36</v>
      </c>
      <c r="R8" s="24" t="s">
        <v>37</v>
      </c>
      <c r="S8" s="20" t="s">
        <v>14</v>
      </c>
    </row>
    <row r="9" spans="1:19" ht="42.75" customHeight="1">
      <c r="A9" s="13">
        <v>4</v>
      </c>
      <c r="B9" s="14" t="s">
        <v>38</v>
      </c>
      <c r="C9" s="14" t="s">
        <v>39</v>
      </c>
      <c r="D9" s="14" t="s">
        <v>40</v>
      </c>
      <c r="E9" s="14" t="s">
        <v>41</v>
      </c>
      <c r="F9" s="15" t="s">
        <v>19</v>
      </c>
      <c r="G9" s="14" t="s">
        <v>42</v>
      </c>
      <c r="H9" s="14" t="s">
        <v>43</v>
      </c>
      <c r="I9" s="14">
        <v>513</v>
      </c>
      <c r="J9" s="21">
        <f aca="true" t="shared" si="4" ref="J9:J11">I9/450</f>
        <v>1.14</v>
      </c>
      <c r="K9" s="14" t="s">
        <v>43</v>
      </c>
      <c r="L9" s="14">
        <v>505</v>
      </c>
      <c r="M9" s="21">
        <f aca="true" t="shared" si="5" ref="M9:M11">L9/450</f>
        <v>1.1222222222222222</v>
      </c>
      <c r="N9" s="14" t="s">
        <v>44</v>
      </c>
      <c r="O9" s="14">
        <v>32</v>
      </c>
      <c r="P9" s="21">
        <f aca="true" t="shared" si="6" ref="P9:P11">O9/30</f>
        <v>1.0666666666666667</v>
      </c>
      <c r="Q9" s="14" t="s">
        <v>44</v>
      </c>
      <c r="R9" s="14">
        <v>40</v>
      </c>
      <c r="S9" s="21">
        <f aca="true" t="shared" si="7" ref="S9:S11">R9/30</f>
        <v>1.3333333333333333</v>
      </c>
    </row>
    <row r="10" spans="1:19" ht="40.5" customHeight="1">
      <c r="A10" s="13">
        <v>5</v>
      </c>
      <c r="B10" s="14" t="s">
        <v>38</v>
      </c>
      <c r="C10" s="14" t="s">
        <v>45</v>
      </c>
      <c r="D10" s="14" t="s">
        <v>46</v>
      </c>
      <c r="E10" s="14" t="s">
        <v>47</v>
      </c>
      <c r="F10" s="15" t="s">
        <v>19</v>
      </c>
      <c r="G10" s="14" t="s">
        <v>48</v>
      </c>
      <c r="H10" s="14" t="s">
        <v>43</v>
      </c>
      <c r="I10" s="14">
        <v>512</v>
      </c>
      <c r="J10" s="21">
        <f t="shared" si="4"/>
        <v>1.1377777777777778</v>
      </c>
      <c r="K10" s="14" t="s">
        <v>43</v>
      </c>
      <c r="L10" s="14">
        <v>508</v>
      </c>
      <c r="M10" s="21">
        <f t="shared" si="5"/>
        <v>1.1288888888888888</v>
      </c>
      <c r="N10" s="14" t="s">
        <v>44</v>
      </c>
      <c r="O10" s="14">
        <v>32</v>
      </c>
      <c r="P10" s="21">
        <f t="shared" si="6"/>
        <v>1.0666666666666667</v>
      </c>
      <c r="Q10" s="14" t="s">
        <v>44</v>
      </c>
      <c r="R10" s="14">
        <v>37</v>
      </c>
      <c r="S10" s="21">
        <f t="shared" si="7"/>
        <v>1.2333333333333334</v>
      </c>
    </row>
    <row r="11" spans="1:19" ht="43.5" customHeight="1">
      <c r="A11" s="13">
        <v>6</v>
      </c>
      <c r="B11" s="14" t="s">
        <v>38</v>
      </c>
      <c r="C11" s="14" t="s">
        <v>49</v>
      </c>
      <c r="D11" s="14" t="s">
        <v>50</v>
      </c>
      <c r="E11" s="14" t="s">
        <v>47</v>
      </c>
      <c r="F11" s="15" t="s">
        <v>19</v>
      </c>
      <c r="G11" s="14" t="s">
        <v>51</v>
      </c>
      <c r="H11" s="14" t="s">
        <v>43</v>
      </c>
      <c r="I11" s="14">
        <v>512</v>
      </c>
      <c r="J11" s="21">
        <f t="shared" si="4"/>
        <v>1.1377777777777778</v>
      </c>
      <c r="K11" s="14" t="s">
        <v>43</v>
      </c>
      <c r="L11" s="14">
        <v>505</v>
      </c>
      <c r="M11" s="21">
        <f t="shared" si="5"/>
        <v>1.1222222222222222</v>
      </c>
      <c r="N11" s="14" t="s">
        <v>44</v>
      </c>
      <c r="O11" s="14">
        <v>31</v>
      </c>
      <c r="P11" s="21">
        <f t="shared" si="6"/>
        <v>1.0333333333333334</v>
      </c>
      <c r="Q11" s="14" t="s">
        <v>44</v>
      </c>
      <c r="R11" s="14">
        <v>34</v>
      </c>
      <c r="S11" s="21">
        <f t="shared" si="7"/>
        <v>1.1333333333333333</v>
      </c>
    </row>
    <row r="12" spans="1:19" ht="13.5">
      <c r="A12" s="9" t="s">
        <v>1</v>
      </c>
      <c r="B12" s="10" t="s">
        <v>2</v>
      </c>
      <c r="C12" s="9" t="s">
        <v>3</v>
      </c>
      <c r="D12" s="9" t="s">
        <v>4</v>
      </c>
      <c r="E12" s="10" t="s">
        <v>5</v>
      </c>
      <c r="F12" s="9" t="s">
        <v>6</v>
      </c>
      <c r="G12" s="10" t="s">
        <v>7</v>
      </c>
      <c r="H12" s="11" t="s">
        <v>52</v>
      </c>
      <c r="I12" s="17"/>
      <c r="J12" s="18"/>
      <c r="K12" s="11" t="s">
        <v>53</v>
      </c>
      <c r="L12" s="17"/>
      <c r="M12" s="18"/>
      <c r="N12" s="11" t="s">
        <v>54</v>
      </c>
      <c r="O12" s="22"/>
      <c r="P12" s="18"/>
      <c r="Q12" s="11" t="s">
        <v>55</v>
      </c>
      <c r="R12" s="22"/>
      <c r="S12" s="18"/>
    </row>
    <row r="13" spans="1:19" ht="33.75">
      <c r="A13" s="9"/>
      <c r="B13" s="10"/>
      <c r="C13" s="9"/>
      <c r="D13" s="9"/>
      <c r="E13" s="10"/>
      <c r="F13" s="9"/>
      <c r="G13" s="10"/>
      <c r="H13" s="12" t="s">
        <v>34</v>
      </c>
      <c r="I13" s="19" t="s">
        <v>35</v>
      </c>
      <c r="J13" s="20" t="s">
        <v>14</v>
      </c>
      <c r="K13" s="12" t="s">
        <v>34</v>
      </c>
      <c r="L13" s="19" t="s">
        <v>35</v>
      </c>
      <c r="M13" s="20" t="s">
        <v>14</v>
      </c>
      <c r="N13" s="23" t="s">
        <v>36</v>
      </c>
      <c r="O13" s="24" t="s">
        <v>37</v>
      </c>
      <c r="P13" s="20" t="s">
        <v>14</v>
      </c>
      <c r="Q13" s="23" t="s">
        <v>36</v>
      </c>
      <c r="R13" s="24" t="s">
        <v>37</v>
      </c>
      <c r="S13" s="20" t="s">
        <v>14</v>
      </c>
    </row>
    <row r="14" spans="1:19" ht="46.5" customHeight="1">
      <c r="A14" s="13">
        <v>7</v>
      </c>
      <c r="B14" s="14" t="s">
        <v>56</v>
      </c>
      <c r="C14" s="14" t="s">
        <v>39</v>
      </c>
      <c r="D14" s="14" t="s">
        <v>40</v>
      </c>
      <c r="E14" s="14" t="s">
        <v>57</v>
      </c>
      <c r="F14" s="15" t="s">
        <v>19</v>
      </c>
      <c r="G14" s="14" t="s">
        <v>58</v>
      </c>
      <c r="H14" s="14" t="s">
        <v>59</v>
      </c>
      <c r="I14" s="14">
        <v>459</v>
      </c>
      <c r="J14" s="21">
        <f>I14/450</f>
        <v>1.02</v>
      </c>
      <c r="K14" s="14" t="s">
        <v>59</v>
      </c>
      <c r="L14" s="14">
        <v>453</v>
      </c>
      <c r="M14" s="21">
        <f>L14/450</f>
        <v>1.0066666666666666</v>
      </c>
      <c r="N14" s="14" t="s">
        <v>44</v>
      </c>
      <c r="O14" s="14">
        <v>32</v>
      </c>
      <c r="P14" s="21">
        <f>O14/30</f>
        <v>1.0666666666666667</v>
      </c>
      <c r="Q14" s="14" t="s">
        <v>44</v>
      </c>
      <c r="R14" s="14">
        <v>35</v>
      </c>
      <c r="S14" s="21">
        <f>R14/30</f>
        <v>1.1666666666666667</v>
      </c>
    </row>
    <row r="15" spans="1:19" ht="54.75" customHeight="1">
      <c r="A15" s="13">
        <v>8</v>
      </c>
      <c r="B15" s="14" t="s">
        <v>60</v>
      </c>
      <c r="C15" s="14" t="s">
        <v>45</v>
      </c>
      <c r="D15" s="16" t="s">
        <v>61</v>
      </c>
      <c r="E15" s="14" t="s">
        <v>62</v>
      </c>
      <c r="F15" s="15" t="s">
        <v>19</v>
      </c>
      <c r="G15" s="14" t="s">
        <v>48</v>
      </c>
      <c r="H15" s="14" t="s">
        <v>59</v>
      </c>
      <c r="I15" s="14">
        <v>459</v>
      </c>
      <c r="J15" s="21">
        <f>I15/450</f>
        <v>1.02</v>
      </c>
      <c r="K15" s="14" t="s">
        <v>59</v>
      </c>
      <c r="L15" s="14">
        <v>452</v>
      </c>
      <c r="M15" s="21">
        <f>L15/450</f>
        <v>1.0044444444444445</v>
      </c>
      <c r="N15" s="14" t="s">
        <v>44</v>
      </c>
      <c r="O15" s="14">
        <v>33</v>
      </c>
      <c r="P15" s="21">
        <f>O15/30</f>
        <v>1.1</v>
      </c>
      <c r="Q15" s="14" t="s">
        <v>44</v>
      </c>
      <c r="R15" s="14">
        <v>37</v>
      </c>
      <c r="S15" s="21">
        <f>R15/30</f>
        <v>1.2333333333333334</v>
      </c>
    </row>
    <row r="16" spans="1:19" ht="64.5" customHeight="1">
      <c r="A16" s="13">
        <v>9</v>
      </c>
      <c r="B16" s="14" t="s">
        <v>60</v>
      </c>
      <c r="C16" s="14" t="s">
        <v>49</v>
      </c>
      <c r="D16" s="14" t="s">
        <v>50</v>
      </c>
      <c r="E16" s="14" t="s">
        <v>63</v>
      </c>
      <c r="F16" s="15" t="s">
        <v>19</v>
      </c>
      <c r="G16" s="14" t="s">
        <v>51</v>
      </c>
      <c r="H16" s="14" t="s">
        <v>64</v>
      </c>
      <c r="I16" s="14">
        <v>158</v>
      </c>
      <c r="J16" s="21">
        <f>I16/150</f>
        <v>1.0533333333333332</v>
      </c>
      <c r="K16" s="14" t="s">
        <v>64</v>
      </c>
      <c r="L16" s="14">
        <v>153</v>
      </c>
      <c r="M16" s="21">
        <f>L16/150</f>
        <v>1.02</v>
      </c>
      <c r="N16" s="14" t="s">
        <v>65</v>
      </c>
      <c r="O16" s="14">
        <v>205</v>
      </c>
      <c r="P16" s="21">
        <f>O16/200</f>
        <v>1.025</v>
      </c>
      <c r="Q16" s="14" t="s">
        <v>65</v>
      </c>
      <c r="R16" s="14">
        <v>213</v>
      </c>
      <c r="S16" s="21">
        <f>R16/200</f>
        <v>1.065</v>
      </c>
    </row>
  </sheetData>
  <sheetProtection/>
  <mergeCells count="34">
    <mergeCell ref="A1:P1"/>
    <mergeCell ref="H2:J2"/>
    <mergeCell ref="K2:M2"/>
    <mergeCell ref="N2:P2"/>
    <mergeCell ref="Q2:S2"/>
    <mergeCell ref="H7:J7"/>
    <mergeCell ref="K7:M7"/>
    <mergeCell ref="N7:P7"/>
    <mergeCell ref="Q7:S7"/>
    <mergeCell ref="H12:J12"/>
    <mergeCell ref="K12:M12"/>
    <mergeCell ref="N12:P12"/>
    <mergeCell ref="Q12:S12"/>
    <mergeCell ref="A2:A3"/>
    <mergeCell ref="A7:A8"/>
    <mergeCell ref="A12:A13"/>
    <mergeCell ref="B2:B3"/>
    <mergeCell ref="B7:B8"/>
    <mergeCell ref="B12:B13"/>
    <mergeCell ref="C2:C3"/>
    <mergeCell ref="C7:C8"/>
    <mergeCell ref="C12:C13"/>
    <mergeCell ref="D2:D3"/>
    <mergeCell ref="D7:D8"/>
    <mergeCell ref="D12:D13"/>
    <mergeCell ref="E2:E3"/>
    <mergeCell ref="E7:E8"/>
    <mergeCell ref="E12:E13"/>
    <mergeCell ref="F2:F3"/>
    <mergeCell ref="F7:F8"/>
    <mergeCell ref="F12:F13"/>
    <mergeCell ref="G2:G3"/>
    <mergeCell ref="G7:G8"/>
    <mergeCell ref="G12:G13"/>
  </mergeCells>
  <dataValidations count="1">
    <dataValidation allowBlank="1" showInputMessage="1" showErrorMessage="1" sqref="G2 G7 G12"/>
  </dataValidations>
  <printOptions/>
  <pageMargins left="0.71" right="0.71" top="0.75" bottom="0.75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2018-08-23T02:51:40Z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