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<sst xmlns="http://schemas.openxmlformats.org/spreadsheetml/2006/main" count="224" uniqueCount="99">
  <si>
    <t>附件2                2018年烧结空心砖多孔砖、烧结空心砌块产品质量第一次监督抽查部分指标对标检验情况</t>
  </si>
  <si>
    <t>序号</t>
  </si>
  <si>
    <t>产品名称</t>
  </si>
  <si>
    <t>被抽查单位名称</t>
  </si>
  <si>
    <t>被抽查单位地址</t>
  </si>
  <si>
    <t>产品规格型号</t>
  </si>
  <si>
    <t>注册商标</t>
  </si>
  <si>
    <t>生产日期   （批号）</t>
  </si>
  <si>
    <t>抗压强度平均值</t>
  </si>
  <si>
    <t>抗压强度标准值</t>
  </si>
  <si>
    <t>放射性（内照指数）</t>
  </si>
  <si>
    <t>放射性（外照指数）</t>
  </si>
  <si>
    <t>标准值/（MPa）</t>
  </si>
  <si>
    <t>实测值/（MPa）</t>
  </si>
  <si>
    <t>实测值/标准值（%）</t>
  </si>
  <si>
    <t>标准值</t>
  </si>
  <si>
    <t>实测值</t>
  </si>
  <si>
    <t>烧结空心砖</t>
  </si>
  <si>
    <t>遵义市忠贵建材有限公司</t>
  </si>
  <si>
    <t>遵义市汇川区高坪镇双江居大坡组</t>
  </si>
  <si>
    <t>M（200×190×115）mm</t>
  </si>
  <si>
    <t>——</t>
  </si>
  <si>
    <t>2018-03-17</t>
  </si>
  <si>
    <t>≥3.5</t>
  </si>
  <si>
    <t>≥2.5</t>
  </si>
  <si>
    <t>≤1.0</t>
  </si>
  <si>
    <t>≤1.3</t>
  </si>
  <si>
    <r>
      <t>遵义市</t>
    </r>
    <r>
      <rPr>
        <sz val="9"/>
        <rFont val="宋体"/>
        <family val="0"/>
      </rPr>
      <t>燿</t>
    </r>
    <r>
      <rPr>
        <sz val="9"/>
        <rFont val="方正仿宋简体"/>
        <family val="0"/>
      </rPr>
      <t>发页岩砖厂</t>
    </r>
  </si>
  <si>
    <t>遵义市汇川区高坪镇双江居金狮村民组</t>
  </si>
  <si>
    <t>Y（200×190×115）mm</t>
  </si>
  <si>
    <t>2018-03-16</t>
  </si>
  <si>
    <t>桐梓县大关建材有限责任公司</t>
  </si>
  <si>
    <t>遵义市桐梓县燎原镇大关村</t>
  </si>
  <si>
    <t>F（200×190×115）mm</t>
  </si>
  <si>
    <t>2018-03-10</t>
  </si>
  <si>
    <t>桐梓县瑞祥建材厂</t>
  </si>
  <si>
    <t>F（ 200×190×115）mm</t>
  </si>
  <si>
    <t>2018-03-06</t>
  </si>
  <si>
    <t>绥阳县闽辉页岩砖厂</t>
  </si>
  <si>
    <t>遵义市绥阳县洋川镇民兴村</t>
  </si>
  <si>
    <t>M（200×190×110）mm</t>
  </si>
  <si>
    <t>2018-03-29</t>
  </si>
  <si>
    <t>凤冈呈祥新型墙体材料有限公司</t>
  </si>
  <si>
    <t>遵义市凤冈县龙泉镇三坝村河滨大道</t>
  </si>
  <si>
    <t>Y（195×190×110）mm</t>
  </si>
  <si>
    <t>2018-03-15</t>
  </si>
  <si>
    <t>习水县羊九建材厂</t>
  </si>
  <si>
    <t>遵义市习水县东皇镇羊九村</t>
  </si>
  <si>
    <t>M（240×195×115）mm</t>
  </si>
  <si>
    <t>2018-03-20</t>
  </si>
  <si>
    <t>习水县大成墙材有限公司</t>
  </si>
  <si>
    <t>遵义市习水县羊九村</t>
  </si>
  <si>
    <t>M（240×200×115）mm</t>
  </si>
  <si>
    <t>≥7.5</t>
  </si>
  <si>
    <t>≥5.0</t>
  </si>
  <si>
    <t>烧结多孔砖</t>
  </si>
  <si>
    <t>赤水市瑞泰建材有限公司</t>
  </si>
  <si>
    <t>遵义市赤水市天台镇铁匠炉村新阳组</t>
  </si>
  <si>
    <t>Y（240×115×90）mm</t>
  </si>
  <si>
    <t>≥10.0</t>
  </si>
  <si>
    <t>≥6.5</t>
  </si>
  <si>
    <t>赤水市鸿源墙体材料有限责任公司</t>
  </si>
  <si>
    <t>遵义市赤水市复兴镇复兴村石坎组</t>
  </si>
  <si>
    <t>Y（240×200×115）mm</t>
  </si>
  <si>
    <t>赤水市佳和建材有限公司</t>
  </si>
  <si>
    <t>遵义市赤水市大同镇大同村十组</t>
  </si>
  <si>
    <t>安顺市平坝区创业新型建材有限责任公司</t>
  </si>
  <si>
    <t>安顺市平坝区羊昌乡环宇工业区</t>
  </si>
  <si>
    <t>M（240×115×90）mm</t>
  </si>
  <si>
    <t>2018-03-01</t>
  </si>
  <si>
    <t>≥20.0</t>
  </si>
  <si>
    <t>≥14.0</t>
  </si>
  <si>
    <t>普定县福乐页岩砖厂</t>
  </si>
  <si>
    <t>安顺市普定县马官镇杨柳村</t>
  </si>
  <si>
    <t>≥15.0</t>
  </si>
  <si>
    <t>瓮安县丰瑞工贸有限公司</t>
  </si>
  <si>
    <t>黔南州瓮安县玉山镇新庄村下庄村民组</t>
  </si>
  <si>
    <t>2018-02-07</t>
  </si>
  <si>
    <t>独山中新环能建材有限公司</t>
  </si>
  <si>
    <r>
      <t>黔南州独山县玉水镇龙</t>
    </r>
    <r>
      <rPr>
        <sz val="9"/>
        <rFont val="宋体"/>
        <family val="0"/>
      </rPr>
      <t>點</t>
    </r>
    <r>
      <rPr>
        <sz val="9"/>
        <rFont val="方正仿宋简体"/>
        <family val="0"/>
      </rPr>
      <t>村甲</t>
    </r>
    <r>
      <rPr>
        <sz val="9"/>
        <rFont val="宋体"/>
        <family val="0"/>
      </rPr>
      <t>點</t>
    </r>
    <r>
      <rPr>
        <sz val="9"/>
        <rFont val="方正仿宋简体"/>
        <family val="0"/>
      </rPr>
      <t>巴约组</t>
    </r>
  </si>
  <si>
    <t>Y（240×200×110）mm</t>
  </si>
  <si>
    <t>罗甸县斛星环保建材有限责任公司</t>
  </si>
  <si>
    <t>黔南州罗甸县龙坪镇解放西路４７号</t>
  </si>
  <si>
    <t>M（220×195×95）mm</t>
  </si>
  <si>
    <t>2018-03-28</t>
  </si>
  <si>
    <t>贵州长顺广源新型墙材有限公司</t>
  </si>
  <si>
    <t>黔南州长顺县广顺监狱四大队排山</t>
  </si>
  <si>
    <t>F（240×190×115）mm</t>
  </si>
  <si>
    <t>赤水市华盛环保建材有限责任公司</t>
  </si>
  <si>
    <t>遵义市赤水市赤桐公路睡佛菩萨处</t>
  </si>
  <si>
    <t>2018-03-18</t>
  </si>
  <si>
    <t>黎平鸿运节能建筑材料有限责任公司</t>
  </si>
  <si>
    <r>
      <t>黔东南州黎平县</t>
    </r>
    <r>
      <rPr>
        <sz val="9"/>
        <rFont val="宋体"/>
        <family val="0"/>
      </rPr>
      <t>徳</t>
    </r>
    <r>
      <rPr>
        <sz val="9"/>
        <rFont val="方正仿宋简体"/>
        <family val="0"/>
      </rPr>
      <t>凤镇平寨村</t>
    </r>
  </si>
  <si>
    <t>M（240×190×110）mm</t>
  </si>
  <si>
    <t>2018-04-20</t>
  </si>
  <si>
    <t>兴义市第三页岩砖厂</t>
  </si>
  <si>
    <t>黔西南州兴义市马岭镇瓦嘎村八组</t>
  </si>
  <si>
    <t>Y（240×240×115）mm</t>
  </si>
  <si>
    <t>2018-04-05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</si>
</sst>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方正仿宋简体"/>
      <family val="0"/>
    </font>
    <font>
      <b/>
      <sz val="11"/>
      <color indexed="8"/>
      <name val="方正仿宋简体"/>
      <family val="0"/>
    </font>
    <font>
      <b/>
      <sz val="16"/>
      <name val="方正仿宋简体"/>
      <family val="0"/>
    </font>
    <font>
      <b/>
      <sz val="12"/>
      <name val="方正仿宋简体"/>
      <family val="0"/>
    </font>
    <font>
      <sz val="9"/>
      <color indexed="8"/>
      <name val="方正小标宋简体"/>
      <family val="0"/>
    </font>
    <font>
      <sz val="9"/>
      <name val="方正小标宋简体"/>
      <family val="0"/>
    </font>
    <font>
      <sz val="10"/>
      <name val="方正仿宋简体"/>
      <family val="0"/>
    </font>
    <font>
      <sz val="9"/>
      <name val="方正仿宋简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12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 topLeftCell="A1">
      <selection activeCell="E2" sqref="E2:E3"/>
    </sheetView>
  </sheetViews>
  <sheetFormatPr defaultColWidth="9.00390625" defaultRowHeight="15"/>
  <cols>
    <col min="1" max="1" width="4.140625" style="3" customWidth="1"/>
    <col min="2" max="2" width="10.421875" style="4" customWidth="1"/>
    <col min="3" max="3" width="17.28125" style="3" customWidth="1"/>
    <col min="4" max="4" width="20.8515625" style="3" customWidth="1"/>
    <col min="5" max="5" width="6.7109375" style="4" customWidth="1"/>
    <col min="6" max="6" width="5.8515625" style="3" customWidth="1"/>
    <col min="7" max="7" width="11.57421875" style="3" customWidth="1"/>
    <col min="8" max="8" width="7.8515625" style="3" customWidth="1"/>
    <col min="9" max="9" width="7.00390625" style="5" customWidth="1"/>
    <col min="10" max="10" width="7.421875" style="5" customWidth="1"/>
    <col min="11" max="11" width="7.140625" style="3" customWidth="1"/>
    <col min="12" max="12" width="7.00390625" style="3" customWidth="1"/>
    <col min="13" max="13" width="8.8515625" style="3" customWidth="1"/>
    <col min="14" max="14" width="5.8515625" style="3" customWidth="1"/>
    <col min="15" max="15" width="6.00390625" style="3" customWidth="1"/>
    <col min="16" max="16" width="8.140625" style="3" customWidth="1"/>
    <col min="17" max="17" width="7.00390625" style="3" customWidth="1"/>
    <col min="18" max="18" width="7.421875" style="3" customWidth="1"/>
    <col min="19" max="19" width="8.421875" style="3" customWidth="1"/>
    <col min="20" max="201" width="9.00390625" style="3" customWidth="1"/>
    <col min="202" max="16384" width="9.00390625" style="6" customWidth="1"/>
  </cols>
  <sheetData>
    <row r="1" spans="1:10" s="1" customFormat="1" ht="22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9" s="1" customFormat="1" ht="27.75" customHeight="1">
      <c r="A2" s="8" t="s">
        <v>1</v>
      </c>
      <c r="B2" s="9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9" t="s">
        <v>7</v>
      </c>
      <c r="H2" s="10" t="s">
        <v>8</v>
      </c>
      <c r="I2" s="16"/>
      <c r="J2" s="17"/>
      <c r="K2" s="10" t="s">
        <v>9</v>
      </c>
      <c r="L2" s="16"/>
      <c r="M2" s="17"/>
      <c r="N2" s="10" t="s">
        <v>10</v>
      </c>
      <c r="O2" s="16"/>
      <c r="P2" s="17"/>
      <c r="Q2" s="10" t="s">
        <v>11</v>
      </c>
      <c r="R2" s="16"/>
      <c r="S2" s="17"/>
    </row>
    <row r="3" spans="1:19" s="2" customFormat="1" ht="40.5" customHeight="1">
      <c r="A3" s="8"/>
      <c r="B3" s="9"/>
      <c r="C3" s="8"/>
      <c r="D3" s="8"/>
      <c r="E3" s="9"/>
      <c r="F3" s="8"/>
      <c r="G3" s="9"/>
      <c r="H3" s="11" t="s">
        <v>12</v>
      </c>
      <c r="I3" s="16" t="s">
        <v>13</v>
      </c>
      <c r="J3" s="18" t="s">
        <v>14</v>
      </c>
      <c r="K3" s="11" t="s">
        <v>12</v>
      </c>
      <c r="L3" s="16" t="s">
        <v>13</v>
      </c>
      <c r="M3" s="18" t="s">
        <v>14</v>
      </c>
      <c r="N3" s="19" t="s">
        <v>15</v>
      </c>
      <c r="O3" s="20" t="s">
        <v>16</v>
      </c>
      <c r="P3" s="19" t="s">
        <v>14</v>
      </c>
      <c r="Q3" s="19" t="s">
        <v>15</v>
      </c>
      <c r="R3" s="20" t="s">
        <v>16</v>
      </c>
      <c r="S3" s="19" t="s">
        <v>14</v>
      </c>
    </row>
    <row r="4" spans="1:19" ht="72" customHeight="1">
      <c r="A4" s="12">
        <v>1</v>
      </c>
      <c r="B4" s="13" t="s">
        <v>17</v>
      </c>
      <c r="C4" s="13" t="s">
        <v>18</v>
      </c>
      <c r="D4" s="13" t="s">
        <v>19</v>
      </c>
      <c r="E4" s="13" t="s">
        <v>20</v>
      </c>
      <c r="F4" s="14" t="s">
        <v>21</v>
      </c>
      <c r="G4" s="13" t="s">
        <v>22</v>
      </c>
      <c r="H4" s="15" t="s">
        <v>23</v>
      </c>
      <c r="I4" s="21">
        <v>3.6</v>
      </c>
      <c r="J4" s="15">
        <f aca="true" t="shared" si="0" ref="J4:J10">I4/3.5</f>
        <v>1.0285714285714287</v>
      </c>
      <c r="K4" s="15" t="s">
        <v>24</v>
      </c>
      <c r="L4" s="21">
        <v>3.2</v>
      </c>
      <c r="M4" s="15">
        <f aca="true" t="shared" si="1" ref="M4:M10">L4/2.5</f>
        <v>1.28</v>
      </c>
      <c r="N4" s="15" t="s">
        <v>25</v>
      </c>
      <c r="O4" s="21">
        <v>0.4</v>
      </c>
      <c r="P4" s="15">
        <f aca="true" t="shared" si="2" ref="P4:P23">O4/1</f>
        <v>0.4</v>
      </c>
      <c r="Q4" s="15" t="s">
        <v>26</v>
      </c>
      <c r="R4" s="21">
        <v>0.6</v>
      </c>
      <c r="S4" s="15">
        <f aca="true" t="shared" si="3" ref="S4:S23">R4/1.3</f>
        <v>0.4615384615384615</v>
      </c>
    </row>
    <row r="5" spans="1:19" ht="72" customHeight="1">
      <c r="A5" s="12">
        <v>2</v>
      </c>
      <c r="B5" s="13" t="s">
        <v>17</v>
      </c>
      <c r="C5" s="13" t="s">
        <v>27</v>
      </c>
      <c r="D5" s="13" t="s">
        <v>28</v>
      </c>
      <c r="E5" s="13" t="s">
        <v>29</v>
      </c>
      <c r="F5" s="14" t="s">
        <v>21</v>
      </c>
      <c r="G5" s="13" t="s">
        <v>30</v>
      </c>
      <c r="H5" s="15" t="s">
        <v>23</v>
      </c>
      <c r="I5" s="21">
        <v>4.5</v>
      </c>
      <c r="J5" s="15">
        <f t="shared" si="0"/>
        <v>1.2857142857142858</v>
      </c>
      <c r="K5" s="15" t="s">
        <v>24</v>
      </c>
      <c r="L5" s="21">
        <v>3.7</v>
      </c>
      <c r="M5" s="15">
        <f t="shared" si="1"/>
        <v>1.48</v>
      </c>
      <c r="N5" s="15" t="s">
        <v>25</v>
      </c>
      <c r="O5" s="21">
        <v>0.5</v>
      </c>
      <c r="P5" s="15">
        <f t="shared" si="2"/>
        <v>0.5</v>
      </c>
      <c r="Q5" s="15" t="s">
        <v>26</v>
      </c>
      <c r="R5" s="21">
        <v>0.5</v>
      </c>
      <c r="S5" s="15">
        <f t="shared" si="3"/>
        <v>0.3846153846153846</v>
      </c>
    </row>
    <row r="6" spans="1:19" ht="72" customHeight="1">
      <c r="A6" s="12">
        <v>3</v>
      </c>
      <c r="B6" s="13" t="s">
        <v>17</v>
      </c>
      <c r="C6" s="13" t="s">
        <v>31</v>
      </c>
      <c r="D6" s="13" t="s">
        <v>32</v>
      </c>
      <c r="E6" s="13" t="s">
        <v>33</v>
      </c>
      <c r="F6" s="14" t="s">
        <v>21</v>
      </c>
      <c r="G6" s="13" t="s">
        <v>34</v>
      </c>
      <c r="H6" s="15" t="s">
        <v>23</v>
      </c>
      <c r="I6" s="21">
        <v>3.5</v>
      </c>
      <c r="J6" s="15">
        <f t="shared" si="0"/>
        <v>1</v>
      </c>
      <c r="K6" s="15" t="s">
        <v>24</v>
      </c>
      <c r="L6" s="21">
        <v>2.9</v>
      </c>
      <c r="M6" s="15">
        <f t="shared" si="1"/>
        <v>1.16</v>
      </c>
      <c r="N6" s="15" t="s">
        <v>25</v>
      </c>
      <c r="O6" s="21">
        <v>0.5</v>
      </c>
      <c r="P6" s="15">
        <f t="shared" si="2"/>
        <v>0.5</v>
      </c>
      <c r="Q6" s="15" t="s">
        <v>26</v>
      </c>
      <c r="R6" s="21">
        <v>0.6</v>
      </c>
      <c r="S6" s="15">
        <f t="shared" si="3"/>
        <v>0.4615384615384615</v>
      </c>
    </row>
    <row r="7" spans="1:19" ht="72" customHeight="1">
      <c r="A7" s="12">
        <v>4</v>
      </c>
      <c r="B7" s="13" t="s">
        <v>17</v>
      </c>
      <c r="C7" s="13" t="s">
        <v>35</v>
      </c>
      <c r="D7" s="13" t="s">
        <v>32</v>
      </c>
      <c r="E7" s="13" t="s">
        <v>36</v>
      </c>
      <c r="F7" s="14" t="s">
        <v>21</v>
      </c>
      <c r="G7" s="13" t="s">
        <v>37</v>
      </c>
      <c r="H7" s="15" t="s">
        <v>23</v>
      </c>
      <c r="I7" s="21">
        <v>4.9</v>
      </c>
      <c r="J7" s="15">
        <f t="shared" si="0"/>
        <v>1.4000000000000001</v>
      </c>
      <c r="K7" s="15" t="s">
        <v>24</v>
      </c>
      <c r="L7" s="21">
        <v>4.2</v>
      </c>
      <c r="M7" s="15">
        <f t="shared" si="1"/>
        <v>1.6800000000000002</v>
      </c>
      <c r="N7" s="15" t="s">
        <v>25</v>
      </c>
      <c r="O7" s="21">
        <v>0.5</v>
      </c>
      <c r="P7" s="15">
        <f t="shared" si="2"/>
        <v>0.5</v>
      </c>
      <c r="Q7" s="15" t="s">
        <v>26</v>
      </c>
      <c r="R7" s="21">
        <v>0.5</v>
      </c>
      <c r="S7" s="15">
        <f t="shared" si="3"/>
        <v>0.3846153846153846</v>
      </c>
    </row>
    <row r="8" spans="1:19" ht="72" customHeight="1">
      <c r="A8" s="12">
        <v>5</v>
      </c>
      <c r="B8" s="13" t="s">
        <v>17</v>
      </c>
      <c r="C8" s="13" t="s">
        <v>38</v>
      </c>
      <c r="D8" s="13" t="s">
        <v>39</v>
      </c>
      <c r="E8" s="13" t="s">
        <v>40</v>
      </c>
      <c r="F8" s="14" t="s">
        <v>21</v>
      </c>
      <c r="G8" s="13" t="s">
        <v>41</v>
      </c>
      <c r="H8" s="15" t="s">
        <v>23</v>
      </c>
      <c r="I8" s="21">
        <v>4.1</v>
      </c>
      <c r="J8" s="15">
        <f t="shared" si="0"/>
        <v>1.1714285714285713</v>
      </c>
      <c r="K8" s="15" t="s">
        <v>24</v>
      </c>
      <c r="L8" s="21">
        <v>3.5</v>
      </c>
      <c r="M8" s="15">
        <f t="shared" si="1"/>
        <v>1.4</v>
      </c>
      <c r="N8" s="15" t="s">
        <v>25</v>
      </c>
      <c r="O8" s="21">
        <v>0.4</v>
      </c>
      <c r="P8" s="15">
        <f t="shared" si="2"/>
        <v>0.4</v>
      </c>
      <c r="Q8" s="15" t="s">
        <v>26</v>
      </c>
      <c r="R8" s="21">
        <v>0.6</v>
      </c>
      <c r="S8" s="15">
        <f t="shared" si="3"/>
        <v>0.4615384615384615</v>
      </c>
    </row>
    <row r="9" spans="1:19" ht="72" customHeight="1">
      <c r="A9" s="12">
        <v>6</v>
      </c>
      <c r="B9" s="13" t="s">
        <v>17</v>
      </c>
      <c r="C9" s="13" t="s">
        <v>42</v>
      </c>
      <c r="D9" s="13" t="s">
        <v>43</v>
      </c>
      <c r="E9" s="13" t="s">
        <v>44</v>
      </c>
      <c r="F9" s="14" t="s">
        <v>21</v>
      </c>
      <c r="G9" s="13" t="s">
        <v>45</v>
      </c>
      <c r="H9" s="15" t="s">
        <v>23</v>
      </c>
      <c r="I9" s="21">
        <v>4.1</v>
      </c>
      <c r="J9" s="15">
        <f t="shared" si="0"/>
        <v>1.1714285714285713</v>
      </c>
      <c r="K9" s="15" t="s">
        <v>24</v>
      </c>
      <c r="L9" s="21">
        <v>3.5</v>
      </c>
      <c r="M9" s="15">
        <f t="shared" si="1"/>
        <v>1.4</v>
      </c>
      <c r="N9" s="15" t="s">
        <v>25</v>
      </c>
      <c r="O9" s="21">
        <v>0.5</v>
      </c>
      <c r="P9" s="15">
        <f t="shared" si="2"/>
        <v>0.5</v>
      </c>
      <c r="Q9" s="15" t="s">
        <v>26</v>
      </c>
      <c r="R9" s="21">
        <v>0.6</v>
      </c>
      <c r="S9" s="15">
        <f t="shared" si="3"/>
        <v>0.4615384615384615</v>
      </c>
    </row>
    <row r="10" spans="1:19" ht="72" customHeight="1">
      <c r="A10" s="12">
        <v>7</v>
      </c>
      <c r="B10" s="13" t="s">
        <v>17</v>
      </c>
      <c r="C10" s="13" t="s">
        <v>46</v>
      </c>
      <c r="D10" s="13" t="s">
        <v>47</v>
      </c>
      <c r="E10" s="13" t="s">
        <v>48</v>
      </c>
      <c r="F10" s="14" t="s">
        <v>21</v>
      </c>
      <c r="G10" s="13" t="s">
        <v>49</v>
      </c>
      <c r="H10" s="15" t="s">
        <v>23</v>
      </c>
      <c r="I10" s="21">
        <v>4.3</v>
      </c>
      <c r="J10" s="15">
        <f t="shared" si="0"/>
        <v>1.2285714285714284</v>
      </c>
      <c r="K10" s="15" t="s">
        <v>24</v>
      </c>
      <c r="L10" s="21">
        <v>3.9</v>
      </c>
      <c r="M10" s="15">
        <f t="shared" si="1"/>
        <v>1.56</v>
      </c>
      <c r="N10" s="15" t="s">
        <v>25</v>
      </c>
      <c r="O10" s="21">
        <v>0.4</v>
      </c>
      <c r="P10" s="15">
        <f t="shared" si="2"/>
        <v>0.4</v>
      </c>
      <c r="Q10" s="15" t="s">
        <v>26</v>
      </c>
      <c r="R10" s="21">
        <v>0.6</v>
      </c>
      <c r="S10" s="15">
        <f t="shared" si="3"/>
        <v>0.4615384615384615</v>
      </c>
    </row>
    <row r="11" spans="1:19" ht="72" customHeight="1">
      <c r="A11" s="12">
        <v>8</v>
      </c>
      <c r="B11" s="13" t="s">
        <v>17</v>
      </c>
      <c r="C11" s="13" t="s">
        <v>50</v>
      </c>
      <c r="D11" s="13" t="s">
        <v>51</v>
      </c>
      <c r="E11" s="13" t="s">
        <v>52</v>
      </c>
      <c r="F11" s="14" t="s">
        <v>21</v>
      </c>
      <c r="G11" s="13" t="s">
        <v>49</v>
      </c>
      <c r="H11" s="15" t="s">
        <v>53</v>
      </c>
      <c r="I11" s="21">
        <v>9</v>
      </c>
      <c r="J11" s="15">
        <f>I11/7.5</f>
        <v>1.2</v>
      </c>
      <c r="K11" s="15" t="s">
        <v>54</v>
      </c>
      <c r="L11" s="21">
        <v>8.2</v>
      </c>
      <c r="M11" s="15">
        <f>L11/5</f>
        <v>1.64</v>
      </c>
      <c r="N11" s="15" t="s">
        <v>25</v>
      </c>
      <c r="O11" s="21">
        <v>0.4</v>
      </c>
      <c r="P11" s="15">
        <f t="shared" si="2"/>
        <v>0.4</v>
      </c>
      <c r="Q11" s="15" t="s">
        <v>26</v>
      </c>
      <c r="R11" s="21">
        <v>0.5</v>
      </c>
      <c r="S11" s="15">
        <f t="shared" si="3"/>
        <v>0.3846153846153846</v>
      </c>
    </row>
    <row r="12" spans="1:19" ht="72" customHeight="1">
      <c r="A12" s="12">
        <v>9</v>
      </c>
      <c r="B12" s="13" t="s">
        <v>55</v>
      </c>
      <c r="C12" s="13" t="s">
        <v>56</v>
      </c>
      <c r="D12" s="13" t="s">
        <v>57</v>
      </c>
      <c r="E12" s="13" t="s">
        <v>58</v>
      </c>
      <c r="F12" s="14" t="s">
        <v>21</v>
      </c>
      <c r="G12" s="13" t="s">
        <v>49</v>
      </c>
      <c r="H12" s="15" t="s">
        <v>59</v>
      </c>
      <c r="I12" s="21">
        <v>12.7</v>
      </c>
      <c r="J12" s="15">
        <f>I12/10</f>
        <v>1.27</v>
      </c>
      <c r="K12" s="15" t="s">
        <v>60</v>
      </c>
      <c r="L12" s="21">
        <v>10.3</v>
      </c>
      <c r="M12" s="15">
        <f>L12/6.5</f>
        <v>1.5846153846153848</v>
      </c>
      <c r="N12" s="15" t="s">
        <v>25</v>
      </c>
      <c r="O12" s="21">
        <v>0.4</v>
      </c>
      <c r="P12" s="15">
        <f t="shared" si="2"/>
        <v>0.4</v>
      </c>
      <c r="Q12" s="15" t="s">
        <v>26</v>
      </c>
      <c r="R12" s="21">
        <v>0.5</v>
      </c>
      <c r="S12" s="15">
        <f t="shared" si="3"/>
        <v>0.3846153846153846</v>
      </c>
    </row>
    <row r="13" spans="1:19" ht="72" customHeight="1">
      <c r="A13" s="12">
        <v>10</v>
      </c>
      <c r="B13" s="13" t="s">
        <v>17</v>
      </c>
      <c r="C13" s="13" t="s">
        <v>61</v>
      </c>
      <c r="D13" s="13" t="s">
        <v>62</v>
      </c>
      <c r="E13" s="13" t="s">
        <v>63</v>
      </c>
      <c r="F13" s="14" t="s">
        <v>21</v>
      </c>
      <c r="G13" s="13" t="s">
        <v>49</v>
      </c>
      <c r="H13" s="15" t="s">
        <v>23</v>
      </c>
      <c r="I13" s="21">
        <v>4.2</v>
      </c>
      <c r="J13" s="15">
        <f aca="true" t="shared" si="4" ref="J13:J18">I13/3.5</f>
        <v>1.2</v>
      </c>
      <c r="K13" s="15" t="s">
        <v>24</v>
      </c>
      <c r="L13" s="21">
        <v>3.4</v>
      </c>
      <c r="M13" s="15">
        <f aca="true" t="shared" si="5" ref="M13:M18">L13/2.5</f>
        <v>1.3599999999999999</v>
      </c>
      <c r="N13" s="15" t="s">
        <v>25</v>
      </c>
      <c r="O13" s="21">
        <v>0.4</v>
      </c>
      <c r="P13" s="15">
        <f t="shared" si="2"/>
        <v>0.4</v>
      </c>
      <c r="Q13" s="15" t="s">
        <v>26</v>
      </c>
      <c r="R13" s="21">
        <v>0.5</v>
      </c>
      <c r="S13" s="15">
        <f t="shared" si="3"/>
        <v>0.3846153846153846</v>
      </c>
    </row>
    <row r="14" spans="1:19" ht="72" customHeight="1">
      <c r="A14" s="12">
        <v>11</v>
      </c>
      <c r="B14" s="13" t="s">
        <v>17</v>
      </c>
      <c r="C14" s="13" t="s">
        <v>64</v>
      </c>
      <c r="D14" s="13" t="s">
        <v>65</v>
      </c>
      <c r="E14" s="13" t="s">
        <v>63</v>
      </c>
      <c r="F14" s="14" t="s">
        <v>21</v>
      </c>
      <c r="G14" s="13" t="s">
        <v>30</v>
      </c>
      <c r="H14" s="15" t="s">
        <v>23</v>
      </c>
      <c r="I14" s="21">
        <v>4.5</v>
      </c>
      <c r="J14" s="15">
        <f t="shared" si="4"/>
        <v>1.2857142857142858</v>
      </c>
      <c r="K14" s="15" t="s">
        <v>24</v>
      </c>
      <c r="L14" s="21">
        <v>3.7</v>
      </c>
      <c r="M14" s="15">
        <f t="shared" si="5"/>
        <v>1.48</v>
      </c>
      <c r="N14" s="15" t="s">
        <v>25</v>
      </c>
      <c r="O14" s="21">
        <v>0.5</v>
      </c>
      <c r="P14" s="15">
        <f t="shared" si="2"/>
        <v>0.5</v>
      </c>
      <c r="Q14" s="15" t="s">
        <v>26</v>
      </c>
      <c r="R14" s="21">
        <v>0.5</v>
      </c>
      <c r="S14" s="15">
        <f t="shared" si="3"/>
        <v>0.3846153846153846</v>
      </c>
    </row>
    <row r="15" spans="1:19" ht="72" customHeight="1">
      <c r="A15" s="12">
        <v>12</v>
      </c>
      <c r="B15" s="13" t="s">
        <v>55</v>
      </c>
      <c r="C15" s="13" t="s">
        <v>66</v>
      </c>
      <c r="D15" s="13" t="s">
        <v>67</v>
      </c>
      <c r="E15" s="13" t="s">
        <v>68</v>
      </c>
      <c r="F15" s="14" t="s">
        <v>21</v>
      </c>
      <c r="G15" s="13" t="s">
        <v>69</v>
      </c>
      <c r="H15" s="15" t="s">
        <v>70</v>
      </c>
      <c r="I15" s="21">
        <v>22.1</v>
      </c>
      <c r="J15" s="15">
        <f>I15/20</f>
        <v>1.105</v>
      </c>
      <c r="K15" s="15" t="s">
        <v>71</v>
      </c>
      <c r="L15" s="21">
        <v>18.4</v>
      </c>
      <c r="M15" s="15">
        <f>L15/14</f>
        <v>1.3142857142857143</v>
      </c>
      <c r="N15" s="15" t="s">
        <v>25</v>
      </c>
      <c r="O15" s="21">
        <v>0.5</v>
      </c>
      <c r="P15" s="15">
        <f t="shared" si="2"/>
        <v>0.5</v>
      </c>
      <c r="Q15" s="15" t="s">
        <v>26</v>
      </c>
      <c r="R15" s="21">
        <v>0.7</v>
      </c>
      <c r="S15" s="15">
        <f t="shared" si="3"/>
        <v>0.5384615384615384</v>
      </c>
    </row>
    <row r="16" spans="1:19" ht="72" customHeight="1">
      <c r="A16" s="12">
        <v>13</v>
      </c>
      <c r="B16" s="13" t="s">
        <v>55</v>
      </c>
      <c r="C16" s="13" t="s">
        <v>72</v>
      </c>
      <c r="D16" s="13" t="s">
        <v>73</v>
      </c>
      <c r="E16" s="13" t="s">
        <v>68</v>
      </c>
      <c r="F16" s="14" t="s">
        <v>21</v>
      </c>
      <c r="G16" s="13" t="s">
        <v>34</v>
      </c>
      <c r="H16" s="15" t="s">
        <v>74</v>
      </c>
      <c r="I16" s="21">
        <v>17</v>
      </c>
      <c r="J16" s="15">
        <f>I16/15</f>
        <v>1.1333333333333333</v>
      </c>
      <c r="K16" s="15" t="s">
        <v>59</v>
      </c>
      <c r="L16" s="21">
        <v>13.7</v>
      </c>
      <c r="M16" s="15">
        <f>L16/10</f>
        <v>1.3699999999999999</v>
      </c>
      <c r="N16" s="15" t="s">
        <v>25</v>
      </c>
      <c r="O16" s="21">
        <v>0.5</v>
      </c>
      <c r="P16" s="15">
        <f t="shared" si="2"/>
        <v>0.5</v>
      </c>
      <c r="Q16" s="15" t="s">
        <v>26</v>
      </c>
      <c r="R16" s="21">
        <v>0.6</v>
      </c>
      <c r="S16" s="15">
        <f t="shared" si="3"/>
        <v>0.4615384615384615</v>
      </c>
    </row>
    <row r="17" spans="1:19" ht="72" customHeight="1">
      <c r="A17" s="12">
        <v>14</v>
      </c>
      <c r="B17" s="13" t="s">
        <v>17</v>
      </c>
      <c r="C17" s="13" t="s">
        <v>75</v>
      </c>
      <c r="D17" s="13" t="s">
        <v>76</v>
      </c>
      <c r="E17" s="13" t="s">
        <v>29</v>
      </c>
      <c r="F17" s="14" t="s">
        <v>21</v>
      </c>
      <c r="G17" s="13" t="s">
        <v>77</v>
      </c>
      <c r="H17" s="15" t="s">
        <v>23</v>
      </c>
      <c r="I17" s="21">
        <v>5.2</v>
      </c>
      <c r="J17" s="15">
        <f t="shared" si="4"/>
        <v>1.4857142857142858</v>
      </c>
      <c r="K17" s="15" t="s">
        <v>24</v>
      </c>
      <c r="L17" s="21">
        <v>4</v>
      </c>
      <c r="M17" s="15">
        <f t="shared" si="5"/>
        <v>1.6</v>
      </c>
      <c r="N17" s="15" t="s">
        <v>25</v>
      </c>
      <c r="O17" s="21">
        <v>0.4</v>
      </c>
      <c r="P17" s="15">
        <f t="shared" si="2"/>
        <v>0.4</v>
      </c>
      <c r="Q17" s="15" t="s">
        <v>26</v>
      </c>
      <c r="R17" s="21">
        <v>0.5</v>
      </c>
      <c r="S17" s="15">
        <f t="shared" si="3"/>
        <v>0.3846153846153846</v>
      </c>
    </row>
    <row r="18" spans="1:19" ht="72" customHeight="1">
      <c r="A18" s="12">
        <v>15</v>
      </c>
      <c r="B18" s="13" t="s">
        <v>17</v>
      </c>
      <c r="C18" s="13" t="s">
        <v>78</v>
      </c>
      <c r="D18" s="13" t="s">
        <v>79</v>
      </c>
      <c r="E18" s="13" t="s">
        <v>80</v>
      </c>
      <c r="F18" s="14" t="s">
        <v>21</v>
      </c>
      <c r="G18" s="13" t="s">
        <v>30</v>
      </c>
      <c r="H18" s="15" t="s">
        <v>23</v>
      </c>
      <c r="I18" s="21">
        <v>4.9</v>
      </c>
      <c r="J18" s="15">
        <f t="shared" si="4"/>
        <v>1.4000000000000001</v>
      </c>
      <c r="K18" s="15" t="s">
        <v>24</v>
      </c>
      <c r="L18" s="21">
        <v>3.5</v>
      </c>
      <c r="M18" s="15">
        <f t="shared" si="5"/>
        <v>1.4</v>
      </c>
      <c r="N18" s="15" t="s">
        <v>25</v>
      </c>
      <c r="O18" s="21">
        <v>0.4</v>
      </c>
      <c r="P18" s="15">
        <f t="shared" si="2"/>
        <v>0.4</v>
      </c>
      <c r="Q18" s="15" t="s">
        <v>26</v>
      </c>
      <c r="R18" s="21">
        <v>0.6</v>
      </c>
      <c r="S18" s="15">
        <f t="shared" si="3"/>
        <v>0.4615384615384615</v>
      </c>
    </row>
    <row r="19" spans="1:19" ht="72" customHeight="1">
      <c r="A19" s="12">
        <v>16</v>
      </c>
      <c r="B19" s="13" t="s">
        <v>17</v>
      </c>
      <c r="C19" s="13" t="s">
        <v>81</v>
      </c>
      <c r="D19" s="13" t="s">
        <v>82</v>
      </c>
      <c r="E19" s="13" t="s">
        <v>83</v>
      </c>
      <c r="F19" s="14" t="s">
        <v>21</v>
      </c>
      <c r="G19" s="13" t="s">
        <v>84</v>
      </c>
      <c r="H19" s="15" t="s">
        <v>53</v>
      </c>
      <c r="I19" s="21">
        <v>8.1</v>
      </c>
      <c r="J19" s="15">
        <f>I19/7.5</f>
        <v>1.0799999999999998</v>
      </c>
      <c r="K19" s="15" t="s">
        <v>54</v>
      </c>
      <c r="L19" s="21">
        <v>6.1</v>
      </c>
      <c r="M19" s="15">
        <f>L19/5</f>
        <v>1.22</v>
      </c>
      <c r="N19" s="15" t="s">
        <v>25</v>
      </c>
      <c r="O19" s="21">
        <v>0.4</v>
      </c>
      <c r="P19" s="15">
        <f t="shared" si="2"/>
        <v>0.4</v>
      </c>
      <c r="Q19" s="15" t="s">
        <v>26</v>
      </c>
      <c r="R19" s="21">
        <v>0.5</v>
      </c>
      <c r="S19" s="15">
        <f t="shared" si="3"/>
        <v>0.3846153846153846</v>
      </c>
    </row>
    <row r="20" spans="1:19" ht="72" customHeight="1">
      <c r="A20" s="12">
        <v>17</v>
      </c>
      <c r="B20" s="13" t="s">
        <v>17</v>
      </c>
      <c r="C20" s="13" t="s">
        <v>85</v>
      </c>
      <c r="D20" s="13" t="s">
        <v>86</v>
      </c>
      <c r="E20" s="13" t="s">
        <v>87</v>
      </c>
      <c r="F20" s="14" t="s">
        <v>21</v>
      </c>
      <c r="G20" s="13" t="s">
        <v>30</v>
      </c>
      <c r="H20" s="15" t="s">
        <v>23</v>
      </c>
      <c r="I20" s="21">
        <v>3.7</v>
      </c>
      <c r="J20" s="15">
        <f aca="true" t="shared" si="6" ref="J20:J23">I20/3.5</f>
        <v>1.0571428571428572</v>
      </c>
      <c r="K20" s="15" t="s">
        <v>24</v>
      </c>
      <c r="L20" s="21">
        <v>3</v>
      </c>
      <c r="M20" s="15">
        <f aca="true" t="shared" si="7" ref="M20:M23">L20/2.5</f>
        <v>1.2</v>
      </c>
      <c r="N20" s="15" t="s">
        <v>25</v>
      </c>
      <c r="O20" s="21">
        <v>0.5</v>
      </c>
      <c r="P20" s="15">
        <f t="shared" si="2"/>
        <v>0.5</v>
      </c>
      <c r="Q20" s="15" t="s">
        <v>26</v>
      </c>
      <c r="R20" s="21">
        <v>0.6</v>
      </c>
      <c r="S20" s="15">
        <f t="shared" si="3"/>
        <v>0.4615384615384615</v>
      </c>
    </row>
    <row r="21" spans="1:19" ht="72" customHeight="1">
      <c r="A21" s="12">
        <v>18</v>
      </c>
      <c r="B21" s="13" t="s">
        <v>17</v>
      </c>
      <c r="C21" s="13" t="s">
        <v>88</v>
      </c>
      <c r="D21" s="13" t="s">
        <v>89</v>
      </c>
      <c r="E21" s="13" t="s">
        <v>63</v>
      </c>
      <c r="F21" s="14" t="s">
        <v>21</v>
      </c>
      <c r="G21" s="13" t="s">
        <v>90</v>
      </c>
      <c r="H21" s="15" t="s">
        <v>23</v>
      </c>
      <c r="I21" s="21">
        <v>2.8</v>
      </c>
      <c r="J21" s="15">
        <f t="shared" si="6"/>
        <v>0.7999999999999999</v>
      </c>
      <c r="K21" s="15" t="s">
        <v>24</v>
      </c>
      <c r="L21" s="21">
        <v>2.3</v>
      </c>
      <c r="M21" s="15">
        <f t="shared" si="7"/>
        <v>0.9199999999999999</v>
      </c>
      <c r="N21" s="15" t="s">
        <v>25</v>
      </c>
      <c r="O21" s="21">
        <v>0.3</v>
      </c>
      <c r="P21" s="15">
        <f t="shared" si="2"/>
        <v>0.3</v>
      </c>
      <c r="Q21" s="15" t="s">
        <v>26</v>
      </c>
      <c r="R21" s="21">
        <v>0.4</v>
      </c>
      <c r="S21" s="15">
        <f t="shared" si="3"/>
        <v>0.3076923076923077</v>
      </c>
    </row>
    <row r="22" spans="1:19" ht="72" customHeight="1">
      <c r="A22" s="12">
        <v>19</v>
      </c>
      <c r="B22" s="13" t="s">
        <v>17</v>
      </c>
      <c r="C22" s="13" t="s">
        <v>91</v>
      </c>
      <c r="D22" s="13" t="s">
        <v>92</v>
      </c>
      <c r="E22" s="13" t="s">
        <v>93</v>
      </c>
      <c r="F22" s="14" t="s">
        <v>21</v>
      </c>
      <c r="G22" s="13" t="s">
        <v>94</v>
      </c>
      <c r="H22" s="15" t="s">
        <v>54</v>
      </c>
      <c r="I22" s="21">
        <v>6.2</v>
      </c>
      <c r="J22" s="15">
        <f>I22/5</f>
        <v>1.24</v>
      </c>
      <c r="K22" s="15" t="s">
        <v>23</v>
      </c>
      <c r="L22" s="21">
        <v>4.7</v>
      </c>
      <c r="M22" s="15">
        <f>L22/3.5</f>
        <v>1.342857142857143</v>
      </c>
      <c r="N22" s="15" t="s">
        <v>25</v>
      </c>
      <c r="O22" s="21">
        <v>0.5</v>
      </c>
      <c r="P22" s="15">
        <f t="shared" si="2"/>
        <v>0.5</v>
      </c>
      <c r="Q22" s="15" t="s">
        <v>26</v>
      </c>
      <c r="R22" s="21">
        <v>0.5</v>
      </c>
      <c r="S22" s="15">
        <f t="shared" si="3"/>
        <v>0.3846153846153846</v>
      </c>
    </row>
    <row r="23" spans="1:19" ht="72" customHeight="1">
      <c r="A23" s="12">
        <v>20</v>
      </c>
      <c r="B23" s="13" t="s">
        <v>17</v>
      </c>
      <c r="C23" s="13" t="s">
        <v>95</v>
      </c>
      <c r="D23" s="13" t="s">
        <v>96</v>
      </c>
      <c r="E23" s="13" t="s">
        <v>97</v>
      </c>
      <c r="F23" s="14" t="s">
        <v>21</v>
      </c>
      <c r="G23" s="13" t="s">
        <v>98</v>
      </c>
      <c r="H23" s="15" t="s">
        <v>23</v>
      </c>
      <c r="I23" s="21">
        <v>2.2</v>
      </c>
      <c r="J23" s="15">
        <f t="shared" si="6"/>
        <v>0.6285714285714287</v>
      </c>
      <c r="K23" s="15" t="s">
        <v>24</v>
      </c>
      <c r="L23" s="21">
        <v>1.8</v>
      </c>
      <c r="M23" s="15">
        <f t="shared" si="7"/>
        <v>0.72</v>
      </c>
      <c r="N23" s="15" t="s">
        <v>25</v>
      </c>
      <c r="O23" s="21">
        <v>0.5</v>
      </c>
      <c r="P23" s="15">
        <f t="shared" si="2"/>
        <v>0.5</v>
      </c>
      <c r="Q23" s="15" t="s">
        <v>26</v>
      </c>
      <c r="R23" s="21">
        <v>0.7</v>
      </c>
      <c r="S23" s="15">
        <f t="shared" si="3"/>
        <v>0.5384615384615384</v>
      </c>
    </row>
  </sheetData>
  <sheetProtection/>
  <mergeCells count="11">
    <mergeCell ref="H2:J2"/>
    <mergeCell ref="K2:M2"/>
    <mergeCell ref="N2:P2"/>
    <mergeCell ref="Q2:S2"/>
    <mergeCell ref="A2:A3"/>
    <mergeCell ref="B2:B3"/>
    <mergeCell ref="C2:C3"/>
    <mergeCell ref="D2:D3"/>
    <mergeCell ref="E2:E3"/>
    <mergeCell ref="F2:F3"/>
    <mergeCell ref="G2:G3"/>
  </mergeCells>
  <dataValidations count="1">
    <dataValidation allowBlank="1" showInputMessage="1" showErrorMessage="1" sqref="G2"/>
  </dataValidations>
  <printOptions/>
  <pageMargins left="0.71" right="0.71" top="0.75" bottom="0.75" header="0.31" footer="0.3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</dc:creator>
  <cp:keywords/>
  <dc:description/>
  <cp:lastModifiedBy>Administrator</cp:lastModifiedBy>
  <cp:lastPrinted>2016-08-05T06:42:50Z</cp:lastPrinted>
  <dcterms:created xsi:type="dcterms:W3CDTF">2015-12-15T01:45:37Z</dcterms:created>
  <dcterms:modified xsi:type="dcterms:W3CDTF">2018-07-16T06:16:38Z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